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收入表 (2)" sheetId="1" r:id="rId1"/>
  </sheets>
  <externalReferences>
    <externalReference r:id="rId2"/>
  </externalReferences>
  <definedNames>
    <definedName name="Database" hidden="1">#REF!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<sst xmlns="http://schemas.openxmlformats.org/spreadsheetml/2006/main" count="36" uniqueCount="36">
  <si>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t>2026</t>
    </r>
    <r>
      <rPr>
        <sz val="18"/>
        <rFont val="方正小标宋简体"/>
        <charset val="134"/>
      </rPr>
      <t>年汶上县乡镇（街道）一般公共预算收入计划表</t>
    </r>
  </si>
  <si>
    <t xml:space="preserve">填报单位： </t>
  </si>
  <si>
    <r>
      <rPr>
        <sz val="12"/>
        <rFont val="宋体"/>
        <charset val="134"/>
      </rPr>
      <t>主要负责人：</t>
    </r>
  </si>
  <si>
    <r>
      <rPr>
        <sz val="12"/>
        <rFont val="宋体"/>
        <charset val="134"/>
      </rPr>
      <t>单位：万元</t>
    </r>
  </si>
  <si>
    <t>项目</t>
  </si>
  <si>
    <t>2025年
执行数</t>
  </si>
  <si>
    <t>2026年
计划数</t>
  </si>
  <si>
    <t>增收</t>
  </si>
  <si>
    <t>增长%</t>
  </si>
  <si>
    <t>备注</t>
  </si>
  <si>
    <t>一、一般公共预算收入</t>
  </si>
  <si>
    <t>其中：工商税收</t>
  </si>
  <si>
    <r>
      <rPr>
        <sz val="12"/>
        <rFont val="宋体"/>
        <charset val="134"/>
      </rPr>
      <t>增值税（</t>
    </r>
    <r>
      <rPr>
        <sz val="12"/>
        <rFont val="Times New Roman"/>
        <family val="1"/>
        <charset val="0"/>
      </rPr>
      <t>50%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</si>
  <si>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企业所得税（</t>
    </r>
    <r>
      <rPr>
        <sz val="12"/>
        <rFont val="Times New Roman"/>
        <family val="1"/>
        <charset val="0"/>
      </rPr>
      <t>40%)</t>
    </r>
  </si>
  <si>
    <r>
      <rPr>
        <sz val="12"/>
        <rFont val="宋体"/>
        <charset val="134"/>
      </rPr>
      <t>个人所得税（</t>
    </r>
    <r>
      <rPr>
        <sz val="12"/>
        <rFont val="Times New Roman"/>
        <family val="1"/>
        <charset val="0"/>
      </rPr>
      <t>40%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</si>
  <si>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资源税</t>
    </r>
  </si>
  <si>
    <t xml:space="preserve">  其中：水资源税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</si>
  <si>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</si>
  <si>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</si>
  <si>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</si>
  <si>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</si>
  <si>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</si>
  <si>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</si>
  <si>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</si>
  <si>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</si>
  <si>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r>
      <rPr>
        <b/>
        <sz val="12"/>
        <rFont val="宋体"/>
        <charset val="134"/>
      </rPr>
      <t>二、上级财政补助收入</t>
    </r>
  </si>
  <si>
    <r>
      <t>1</t>
    </r>
    <r>
      <rPr>
        <sz val="12"/>
        <rFont val="宋体"/>
        <charset val="134"/>
      </rPr>
      <t>、税收返还</t>
    </r>
  </si>
  <si>
    <r>
      <t>2</t>
    </r>
    <r>
      <rPr>
        <sz val="12"/>
        <rFont val="宋体"/>
        <charset val="134"/>
      </rPr>
      <t>、基本财力保障奖补</t>
    </r>
    <r>
      <rPr>
        <sz val="12"/>
        <rFont val="Times New Roman"/>
        <family val="1"/>
        <charset val="0"/>
      </rPr>
      <t xml:space="preserve">
</t>
    </r>
    <r>
      <rPr>
        <sz val="12"/>
        <rFont val="宋体"/>
        <charset val="134"/>
      </rPr>
      <t>（含一次性转移支付补助）</t>
    </r>
  </si>
  <si>
    <r>
      <t>3</t>
    </r>
    <r>
      <rPr>
        <sz val="12"/>
        <rFont val="宋体"/>
        <charset val="134"/>
      </rPr>
      <t>、固定数额补助</t>
    </r>
  </si>
  <si>
    <r>
      <t>4</t>
    </r>
    <r>
      <rPr>
        <sz val="12"/>
        <rFont val="宋体"/>
        <charset val="134"/>
      </rPr>
      <t>、转移支付补助</t>
    </r>
  </si>
  <si>
    <r>
      <t>5</t>
    </r>
    <r>
      <rPr>
        <sz val="12"/>
        <rFont val="宋体"/>
        <charset val="134"/>
      </rPr>
      <t>、其他一般性转移支付</t>
    </r>
  </si>
  <si>
    <r>
      <t>6</t>
    </r>
    <r>
      <rPr>
        <sz val="12"/>
        <rFont val="宋体"/>
        <charset val="134"/>
      </rPr>
      <t>、预计其他补助</t>
    </r>
  </si>
  <si>
    <t>三、上解支出</t>
  </si>
  <si>
    <t>1、体制上解</t>
  </si>
  <si>
    <r>
      <t>2</t>
    </r>
    <r>
      <rPr>
        <sz val="12"/>
        <rFont val="宋体"/>
        <charset val="134"/>
      </rPr>
      <t>、专项上解</t>
    </r>
  </si>
  <si>
    <r>
      <rPr>
        <b/>
        <sz val="12"/>
        <rFont val="宋体"/>
        <charset val="134"/>
      </rPr>
      <t>财力总计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</si>
</sst>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Times New Roman"/>
      <family val="1"/>
      <charset val="0"/>
    </font>
    <font>
      <sz val="20"/>
      <name val="Times New Roman"/>
      <family val="1"/>
      <charset val="0"/>
    </font>
    <font>
      <sz val="12"/>
      <name val="Times New Roman"/>
      <family val="1"/>
      <charset val="0"/>
    </font>
    <font>
      <sz val="12"/>
      <name val="黑体"/>
      <family val="3"/>
      <charset val="134"/>
    </font>
    <font>
      <b/>
      <sz val="12"/>
      <name val="宋体"/>
      <charset val="134"/>
    </font>
    <font>
      <b/>
      <sz val="12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2" borderId="0" xfId="49" applyFill="1" applyAlignment="1" applyProtection="1">
      <alignment vertical="center" wrapText="1"/>
      <protection locked="0"/>
    </xf>
    <xf numFmtId="0" fontId="1" fillId="0" borderId="0" xfId="49" applyAlignment="1" applyProtection="1">
      <alignment vertical="center" wrapText="1"/>
      <protection locked="0"/>
    </xf>
    <xf numFmtId="0" fontId="2" fillId="2" borderId="0" xfId="49" applyFont="1" applyFill="1" applyAlignment="1" applyProtection="1">
      <alignment horizontal="center" vertical="center"/>
      <protection locked="0"/>
    </xf>
    <xf numFmtId="0" fontId="3" fillId="2" borderId="0" xfId="49" applyFont="1" applyFill="1" applyAlignment="1" applyProtection="1">
      <alignment horizontal="center" vertical="center"/>
      <protection locked="0"/>
    </xf>
    <xf numFmtId="0" fontId="1" fillId="2" borderId="1" xfId="49" applyFont="1" applyFill="1" applyBorder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left" vertical="center" wrapText="1"/>
      <protection locked="0"/>
    </xf>
    <xf numFmtId="0" fontId="4" fillId="2" borderId="1" xfId="49" applyFont="1" applyFill="1" applyBorder="1" applyAlignment="1" applyProtection="1">
      <alignment horizontal="right" vertical="center" wrapText="1"/>
      <protection locked="0"/>
    </xf>
    <xf numFmtId="0" fontId="5" fillId="2" borderId="2" xfId="49" applyFont="1" applyFill="1" applyBorder="1" applyAlignment="1" applyProtection="1">
      <alignment horizontal="center" vertical="center" wrapText="1"/>
      <protection locked="0"/>
    </xf>
    <xf numFmtId="0" fontId="5" fillId="2" borderId="3" xfId="49" applyFont="1" applyFill="1" applyBorder="1" applyAlignment="1" applyProtection="1">
      <alignment horizontal="center" vertical="center" wrapText="1"/>
      <protection locked="0"/>
    </xf>
    <xf numFmtId="0" fontId="6" fillId="3" borderId="2" xfId="49" applyFont="1" applyFill="1" applyBorder="1" applyAlignment="1" applyProtection="1">
      <alignment vertical="center" wrapText="1"/>
      <protection locked="0"/>
    </xf>
    <xf numFmtId="0" fontId="4" fillId="3" borderId="2" xfId="49" applyFont="1" applyFill="1" applyBorder="1" applyAlignment="1" applyProtection="1">
      <alignment horizontal="center" vertical="center" wrapText="1"/>
    </xf>
    <xf numFmtId="176" fontId="4" fillId="3" borderId="2" xfId="49" applyNumberFormat="1" applyFont="1" applyFill="1" applyBorder="1" applyAlignment="1" applyProtection="1">
      <alignment horizontal="center" vertical="center" wrapText="1"/>
    </xf>
    <xf numFmtId="0" fontId="6" fillId="4" borderId="2" xfId="49" applyFont="1" applyFill="1" applyBorder="1" applyAlignment="1" applyProtection="1">
      <alignment horizontal="left" vertical="center" wrapText="1" indent="1"/>
      <protection locked="0"/>
    </xf>
    <xf numFmtId="0" fontId="4" fillId="4" borderId="2" xfId="49" applyFont="1" applyFill="1" applyBorder="1" applyAlignment="1" applyProtection="1">
      <alignment horizontal="center" vertical="center" wrapText="1"/>
    </xf>
    <xf numFmtId="0" fontId="4" fillId="4" borderId="2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left" vertical="center" wrapText="1" indent="2"/>
      <protection locked="0"/>
    </xf>
    <xf numFmtId="1" fontId="4" fillId="2" borderId="2" xfId="49" applyNumberFormat="1" applyFont="1" applyFill="1" applyBorder="1" applyAlignment="1" applyProtection="1">
      <alignment horizontal="center" vertical="center" wrapText="1"/>
    </xf>
    <xf numFmtId="176" fontId="4" fillId="2" borderId="2" xfId="49" applyNumberFormat="1" applyFont="1" applyFill="1" applyBorder="1" applyAlignment="1" applyProtection="1">
      <alignment horizontal="center" vertical="center" wrapText="1"/>
    </xf>
    <xf numFmtId="0" fontId="1" fillId="0" borderId="2" xfId="49" applyBorder="1" applyAlignment="1" applyProtection="1">
      <alignment vertical="center" wrapText="1"/>
      <protection locked="0"/>
    </xf>
    <xf numFmtId="0" fontId="7" fillId="3" borderId="2" xfId="49" applyFont="1" applyFill="1" applyBorder="1" applyAlignment="1" applyProtection="1">
      <alignment vertical="center" wrapText="1"/>
      <protection locked="0"/>
    </xf>
    <xf numFmtId="3" fontId="4" fillId="3" borderId="2" xfId="49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left" vertical="center" wrapText="1" indent="1"/>
      <protection locked="0"/>
    </xf>
    <xf numFmtId="3" fontId="4" fillId="2" borderId="2" xfId="49" applyNumberFormat="1" applyFont="1" applyFill="1" applyBorder="1" applyAlignment="1" applyProtection="1">
      <alignment horizontal="center" vertical="center" wrapText="1"/>
    </xf>
    <xf numFmtId="0" fontId="1" fillId="2" borderId="2" xfId="49" applyFont="1" applyFill="1" applyBorder="1" applyAlignment="1" applyProtection="1">
      <alignment horizontal="left" vertical="center" wrapText="1" indent="1"/>
      <protection locked="0"/>
    </xf>
    <xf numFmtId="0" fontId="7" fillId="3" borderId="2" xfId="49" applyFont="1" applyFill="1" applyBorder="1" applyAlignment="1" applyProtection="1">
      <alignment horizontal="center" vertical="center" wrapText="1"/>
      <protection locked="0"/>
    </xf>
    <xf numFmtId="3" fontId="4" fillId="3" borderId="2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乡镇计划" xfId="49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-2026&#24180;&#38215;&#34903;&#25910;&#25903;&#35745;&#21010;&#34920;&#65288;1.13&#26085;&#25253;&#36865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收入表"/>
      <sheetName val="结算表"/>
      <sheetName val="支出明细表"/>
      <sheetName val="支出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GridLines="0" showZeros="0" tabSelected="1" zoomScale="145" zoomScaleNormal="145" zoomScaleSheetLayoutView="60" topLeftCell="A8" workbookViewId="0">
      <selection activeCell="H22" sqref="H22"/>
    </sheetView>
  </sheetViews>
  <sheetFormatPr defaultColWidth="9.81666666666667" defaultRowHeight="14.25" outlineLevelCol="5"/>
  <cols>
    <col min="1" max="1" width="32.4416666666667" style="1" customWidth="1"/>
    <col min="2" max="2" width="14.0916666666667" style="1" customWidth="1"/>
    <col min="3" max="3" width="13.3666666666667" style="1" customWidth="1"/>
    <col min="4" max="4" width="9.09166666666667" style="1" customWidth="1"/>
    <col min="5" max="5" width="11.8166666666667" style="1" customWidth="1"/>
    <col min="6" max="16384" width="9.81666666666667" style="2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ht="13" customHeight="1" spans="1:5">
      <c r="A2" s="4"/>
      <c r="B2" s="4"/>
      <c r="C2" s="4"/>
      <c r="D2" s="4"/>
      <c r="E2" s="4"/>
    </row>
    <row r="3" ht="24.5" customHeight="1" spans="1:5">
      <c r="A3" s="5" t="s">
        <v>1</v>
      </c>
      <c r="B3" s="6" t="s">
        <v>2</v>
      </c>
      <c r="C3" s="6"/>
      <c r="D3" s="6"/>
      <c r="E3" s="7" t="s">
        <v>3</v>
      </c>
    </row>
    <row r="4" ht="42.5" customHeight="1" spans="1:6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9" t="s">
        <v>9</v>
      </c>
    </row>
    <row r="5" ht="24" customHeight="1" spans="1:6">
      <c r="A5" s="10" t="s">
        <v>10</v>
      </c>
      <c r="B5" s="11">
        <f>SUM(B7:B10,B12:B19)</f>
        <v>5500</v>
      </c>
      <c r="C5" s="11">
        <f>SUM(C7:C10,C12:C19)</f>
        <v>5700</v>
      </c>
      <c r="D5" s="11">
        <f>SUM(D7:D10,D12:D19)</f>
        <v>200</v>
      </c>
      <c r="E5" s="12">
        <f>IF(B5=0,,ROUND(D5/B5*100,2))</f>
        <v>3.64</v>
      </c>
      <c r="F5" s="12"/>
    </row>
    <row r="6" ht="24" customHeight="1" spans="1:6">
      <c r="A6" s="13" t="s">
        <v>11</v>
      </c>
      <c r="B6" s="14">
        <f>SUM(B7:B10,B12:B17)</f>
        <v>4910</v>
      </c>
      <c r="C6" s="14">
        <f>SUM(C7:C10,C12:C17)</f>
        <v>5580</v>
      </c>
      <c r="D6" s="15">
        <f>C6-B6</f>
        <v>670</v>
      </c>
      <c r="E6" s="15">
        <f>IF(B6=0,,ROUND(D6/B6*100,2))</f>
        <v>13.65</v>
      </c>
      <c r="F6" s="15"/>
    </row>
    <row r="7" ht="24" customHeight="1" spans="1:6">
      <c r="A7" s="16" t="s">
        <v>12</v>
      </c>
      <c r="B7" s="15">
        <v>2726</v>
      </c>
      <c r="C7" s="15">
        <v>3099</v>
      </c>
      <c r="D7" s="17">
        <f>C7-B7</f>
        <v>373</v>
      </c>
      <c r="E7" s="18">
        <f>IF(B7=0,,ROUND(D7/B7*100,2))</f>
        <v>13.68</v>
      </c>
      <c r="F7" s="19"/>
    </row>
    <row r="8" ht="24" customHeight="1" spans="1:6">
      <c r="A8" s="16" t="s">
        <v>13</v>
      </c>
      <c r="B8" s="15">
        <v>355</v>
      </c>
      <c r="C8" s="15">
        <v>403</v>
      </c>
      <c r="D8" s="17">
        <f>C8-B8</f>
        <v>48</v>
      </c>
      <c r="E8" s="18">
        <f>IF(B8=0,,ROUND(D8/B8*100,2))</f>
        <v>13.52</v>
      </c>
      <c r="F8" s="19"/>
    </row>
    <row r="9" ht="24" customHeight="1" spans="1:6">
      <c r="A9" s="16" t="s">
        <v>14</v>
      </c>
      <c r="B9" s="15">
        <v>188</v>
      </c>
      <c r="C9" s="15">
        <v>214</v>
      </c>
      <c r="D9" s="17">
        <f>C9-B9</f>
        <v>26</v>
      </c>
      <c r="E9" s="18">
        <f>IF(B9=0,,ROUND(D9/B9*100,2))</f>
        <v>13.83</v>
      </c>
      <c r="F9" s="19"/>
    </row>
    <row r="10" ht="24" customHeight="1" spans="1:6">
      <c r="A10" s="16" t="s">
        <v>15</v>
      </c>
      <c r="B10" s="15">
        <v>154</v>
      </c>
      <c r="C10" s="15">
        <v>175</v>
      </c>
      <c r="D10" s="17">
        <f>C10-B10</f>
        <v>21</v>
      </c>
      <c r="E10" s="18">
        <f>IF(B10=0,,ROUND(D10/B10*100,2))</f>
        <v>13.64</v>
      </c>
      <c r="F10" s="19"/>
    </row>
    <row r="11" ht="24" customHeight="1" spans="1:6">
      <c r="A11" s="16" t="s">
        <v>16</v>
      </c>
      <c r="B11" s="15">
        <v>154</v>
      </c>
      <c r="C11" s="15">
        <v>175</v>
      </c>
      <c r="D11" s="17">
        <f>C11-B11</f>
        <v>21</v>
      </c>
      <c r="E11" s="18">
        <f>IF(B11=0,,ROUND(D11/B11*100,2))</f>
        <v>13.64</v>
      </c>
      <c r="F11" s="19"/>
    </row>
    <row r="12" ht="24" customHeight="1" spans="1:6">
      <c r="A12" s="16" t="s">
        <v>17</v>
      </c>
      <c r="B12" s="15">
        <v>175</v>
      </c>
      <c r="C12" s="15">
        <v>199</v>
      </c>
      <c r="D12" s="17">
        <f>C12-B12</f>
        <v>24</v>
      </c>
      <c r="E12" s="18">
        <f>IF(B12=0,,ROUND(D12/B12*100,2))</f>
        <v>13.71</v>
      </c>
      <c r="F12" s="19"/>
    </row>
    <row r="13" ht="24" customHeight="1" spans="1:6">
      <c r="A13" s="16" t="s">
        <v>18</v>
      </c>
      <c r="B13" s="15">
        <v>495</v>
      </c>
      <c r="C13" s="15">
        <v>562</v>
      </c>
      <c r="D13" s="17">
        <f>C13-B13</f>
        <v>67</v>
      </c>
      <c r="E13" s="18">
        <f>IF(B13=0,,ROUND(D13/B13*100,2))</f>
        <v>13.54</v>
      </c>
      <c r="F13" s="19"/>
    </row>
    <row r="14" ht="24" customHeight="1" spans="1:6">
      <c r="A14" s="16" t="s">
        <v>19</v>
      </c>
      <c r="B14" s="15">
        <v>142</v>
      </c>
      <c r="C14" s="15">
        <v>161</v>
      </c>
      <c r="D14" s="17">
        <f>C14-B14</f>
        <v>19</v>
      </c>
      <c r="E14" s="18">
        <f>IF(B14=0,,ROUND(D14/B14*100,2))</f>
        <v>13.38</v>
      </c>
      <c r="F14" s="19"/>
    </row>
    <row r="15" ht="24" customHeight="1" spans="1:6">
      <c r="A15" s="16" t="s">
        <v>20</v>
      </c>
      <c r="B15" s="15">
        <v>585</v>
      </c>
      <c r="C15" s="15">
        <v>665</v>
      </c>
      <c r="D15" s="17">
        <f>C15-B15</f>
        <v>80</v>
      </c>
      <c r="E15" s="18">
        <f>IF(B15=0,,ROUND(D15/B15*100,2))</f>
        <v>13.68</v>
      </c>
      <c r="F15" s="19"/>
    </row>
    <row r="16" ht="24" customHeight="1" spans="1:6">
      <c r="A16" s="16" t="s">
        <v>21</v>
      </c>
      <c r="B16" s="15"/>
      <c r="C16" s="15"/>
      <c r="D16" s="17">
        <f>C16-B16</f>
        <v>0</v>
      </c>
      <c r="E16" s="18">
        <f>IF(B16=0,,ROUND(D16/B16*100,2))</f>
        <v>0</v>
      </c>
      <c r="F16" s="19"/>
    </row>
    <row r="17" ht="24" customHeight="1" spans="1:6">
      <c r="A17" s="16" t="s">
        <v>22</v>
      </c>
      <c r="B17" s="15">
        <v>90</v>
      </c>
      <c r="C17" s="15">
        <v>102</v>
      </c>
      <c r="D17" s="17">
        <f>C17-B17</f>
        <v>12</v>
      </c>
      <c r="E17" s="18">
        <f>IF(B17=0,,ROUND(D17/B17*100,2))</f>
        <v>13.33</v>
      </c>
      <c r="F17" s="19"/>
    </row>
    <row r="18" ht="24" customHeight="1" spans="1:6">
      <c r="A18" s="16" t="s">
        <v>23</v>
      </c>
      <c r="B18" s="15">
        <v>480</v>
      </c>
      <c r="C18" s="15">
        <v>117</v>
      </c>
      <c r="D18" s="17">
        <f>C18-B18</f>
        <v>-363</v>
      </c>
      <c r="E18" s="18">
        <f>IF(B18=0,,ROUND(D18/B18*100,2))</f>
        <v>-75.63</v>
      </c>
      <c r="F18" s="19"/>
    </row>
    <row r="19" ht="24" customHeight="1" spans="1:6">
      <c r="A19" s="16" t="s">
        <v>24</v>
      </c>
      <c r="B19" s="15">
        <v>110</v>
      </c>
      <c r="C19" s="15">
        <v>3</v>
      </c>
      <c r="D19" s="17">
        <f>C19-B19</f>
        <v>-107</v>
      </c>
      <c r="E19" s="18">
        <f>IF(B19=0,,ROUND(D19/B19*100,2))</f>
        <v>-97.27</v>
      </c>
      <c r="F19" s="19"/>
    </row>
    <row r="20" ht="24" customHeight="1" spans="1:6">
      <c r="A20" s="20" t="s">
        <v>25</v>
      </c>
      <c r="B20" s="21">
        <f>SUM(B21:B26)</f>
        <v>2860</v>
      </c>
      <c r="C20" s="21">
        <f>SUM(C21:C26)</f>
        <v>2860</v>
      </c>
      <c r="D20" s="21">
        <f>SUM(D21:D26)</f>
        <v>0</v>
      </c>
      <c r="E20" s="21">
        <f>SUM(E21:E26)</f>
        <v>0</v>
      </c>
      <c r="F20" s="12"/>
    </row>
    <row r="21" ht="33" customHeight="1" spans="1:6">
      <c r="A21" s="22" t="s">
        <v>26</v>
      </c>
      <c r="B21" s="23">
        <v>213</v>
      </c>
      <c r="C21" s="23">
        <v>213</v>
      </c>
      <c r="D21" s="17"/>
      <c r="E21" s="18"/>
      <c r="F21" s="19"/>
    </row>
    <row r="22" ht="33" customHeight="1" spans="1:6">
      <c r="A22" s="22" t="s">
        <v>27</v>
      </c>
      <c r="B22" s="23">
        <v>1180</v>
      </c>
      <c r="C22" s="23">
        <v>1180</v>
      </c>
      <c r="D22" s="17"/>
      <c r="E22" s="18"/>
      <c r="F22" s="19"/>
    </row>
    <row r="23" ht="33" customHeight="1" spans="1:6">
      <c r="A23" s="22" t="s">
        <v>28</v>
      </c>
      <c r="B23" s="23">
        <v>469</v>
      </c>
      <c r="C23" s="23">
        <v>469</v>
      </c>
      <c r="D23" s="17">
        <f>C23-B23</f>
        <v>0</v>
      </c>
      <c r="E23" s="18"/>
      <c r="F23" s="19"/>
    </row>
    <row r="24" ht="33" customHeight="1" spans="1:6">
      <c r="A24" s="22" t="s">
        <v>29</v>
      </c>
      <c r="B24" s="23"/>
      <c r="C24" s="23"/>
      <c r="D24" s="17">
        <f>C24-B24</f>
        <v>0</v>
      </c>
      <c r="E24" s="18"/>
      <c r="F24" s="19"/>
    </row>
    <row r="25" ht="33" customHeight="1" spans="1:6">
      <c r="A25" s="22" t="s">
        <v>30</v>
      </c>
      <c r="B25" s="23">
        <v>998</v>
      </c>
      <c r="C25" s="23">
        <v>998</v>
      </c>
      <c r="D25" s="17">
        <f>C25-B25</f>
        <v>0</v>
      </c>
      <c r="E25" s="18"/>
      <c r="F25" s="19"/>
    </row>
    <row r="26" ht="33" customHeight="1" spans="1:6">
      <c r="A26" s="22" t="s">
        <v>31</v>
      </c>
      <c r="B26" s="23"/>
      <c r="C26" s="23"/>
      <c r="D26" s="17"/>
      <c r="E26" s="18"/>
      <c r="F26" s="19"/>
    </row>
    <row r="27" ht="24" customHeight="1" spans="1:6">
      <c r="A27" s="10" t="s">
        <v>32</v>
      </c>
      <c r="B27" s="10">
        <f>SUM(B28:B29)</f>
        <v>4713</v>
      </c>
      <c r="C27" s="10">
        <f>SUM(C28:C29)</f>
        <v>4837</v>
      </c>
      <c r="D27" s="10">
        <f>SUM(D28:D29)</f>
        <v>124</v>
      </c>
      <c r="E27" s="10"/>
      <c r="F27" s="10"/>
    </row>
    <row r="28" ht="24" customHeight="1" spans="1:6">
      <c r="A28" s="24" t="s">
        <v>33</v>
      </c>
      <c r="B28" s="23">
        <v>2693</v>
      </c>
      <c r="C28" s="23">
        <v>2705</v>
      </c>
      <c r="D28" s="17">
        <f>C28-B28</f>
        <v>12</v>
      </c>
      <c r="E28" s="18"/>
      <c r="F28" s="19"/>
    </row>
    <row r="29" ht="24" customHeight="1" spans="1:6">
      <c r="A29" s="22" t="s">
        <v>34</v>
      </c>
      <c r="B29" s="23">
        <v>2020</v>
      </c>
      <c r="C29" s="23">
        <v>2132</v>
      </c>
      <c r="D29" s="17">
        <f>C29-B29</f>
        <v>112</v>
      </c>
      <c r="E29" s="18"/>
      <c r="F29" s="19"/>
    </row>
    <row r="30" ht="24" customHeight="1" spans="1:6">
      <c r="A30" s="25" t="s">
        <v>35</v>
      </c>
      <c r="B30" s="26">
        <f>SUM(B5,B20)-B27</f>
        <v>3647</v>
      </c>
      <c r="C30" s="26">
        <f>SUM(C5,C20)-C27</f>
        <v>3723</v>
      </c>
      <c r="D30" s="26">
        <f>SUM(D5,D20)-D27</f>
        <v>76</v>
      </c>
      <c r="E30" s="26">
        <f>SUM(E5,E20)-E27</f>
        <v>3.64</v>
      </c>
      <c r="F30" s="12"/>
    </row>
  </sheetData>
  <mergeCells count="2">
    <mergeCell ref="A1:F1"/>
    <mergeCell ref="C3:D3"/>
  </mergeCells>
  <conditionalFormatting sqref="E5">
    <cfRule type="expression" dxfId="0" priority="1" stopIfTrue="1">
      <formula>"iserror(e5:e31,e33)"</formula>
    </cfRule>
  </conditionalFormatting>
  <conditionalFormatting sqref="F20">
    <cfRule type="expression" dxfId="0" priority="3" stopIfTrue="1">
      <formula>"iserror(e5:e31,e33)"</formula>
    </cfRule>
  </conditionalFormatting>
  <conditionalFormatting sqref="F30">
    <cfRule type="expression" dxfId="0" priority="2" stopIfTrue="1">
      <formula>"iserror(e5:e31,e33)"</formula>
    </cfRule>
  </conditionalFormatting>
  <conditionalFormatting sqref="F5 E7:E19 E21:E26 E28:E29">
    <cfRule type="expression" dxfId="0" priority="4" stopIfTrue="1">
      <formula>"iserror(e5:e31,e33)"</formula>
    </cfRule>
  </conditionalFormatting>
  <dataValidations count="1">
    <dataValidation type="whole" operator="between" allowBlank="1" showInputMessage="1" showErrorMessage="1" sqref="B20:E20 B30:E30 B5:D19 B21:D29">
      <formula1>-10000000</formula1>
      <formula2>9999999999</formula2>
    </dataValidation>
  </dataValidations>
  <printOptions horizontalCentered="1" verticalCentered="1"/>
  <pageMargins left="0.393055555555556" right="0.4" top="0.54" bottom="0.196527777777778" header="0.196527777777778" footer="0.196527777777778"/>
  <pageSetup paperSize="9" scale="96" orientation="portrait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收入表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2026-04-22T07:16:24Z</dcterms:created>
  <dcterms:modified xsi:type="dcterms:W3CDTF">2026-04-22T07:16:50Z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BF41185BF8E2490483CD2CADD01EE8C6_11</vt:lpwstr>
  </property>
  <property fmtid="{D5CDD505-2E9C-101B-9397-08002B2CF9AE}" pid="3" name="KSOProductBuildVer">
    <vt:lpwstr>2052-12.1.0.20305</vt:lpwstr>
  </property>
</Properties>
</file>