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696" firstSheet="1" activeTab="1"/>
  </bookViews>
  <sheets>
    <sheet name="Define" sheetId="7" state="hidden" r:id="rId1"/>
    <sheet name="收入表" sheetId="2" r:id="rId2"/>
  </sheets>
  <definedNames>
    <definedName name="Database" hidden="1">#REF!</definedName>
  </definedNames>
  <calcPr calcId="144525"/>
</workbook>
</file>

<file path=xl/sharedStrings.xml><?xml version="1.0" encoding="utf-8"?>
<sst xmlns="http://schemas.openxmlformats.org/spreadsheetml/2006/main" count="83" uniqueCount="64">
  <si>
    <t>FORMULA_DB=</t>
  </si>
  <si>
    <t>C:\USERS\胡佳\DESKTOP\1.30乡镇计划\2018年乡镇计划表.XLSX</t>
  </si>
  <si>
    <t>支出表</t>
  </si>
  <si>
    <t>C:\USERS\胡佳\DESKTOP\1.30乡镇计划\调整\03 中都街道.XLS</t>
  </si>
  <si>
    <t>FORMULA_GS=</t>
  </si>
  <si>
    <t>C:\Users\胡佳\Desktop\2018年乡镇计划表.xls</t>
  </si>
  <si>
    <t>FORMULA_SJ=</t>
  </si>
  <si>
    <t>C:\Users\胡佳\Desktop\1.30乡镇计划\调整\02 汶上街道.xls</t>
  </si>
  <si>
    <t>C:\Users\胡佳\Desktop\1.30乡镇计划\调整\03 中都街道.xls</t>
  </si>
  <si>
    <t>C:\Users\胡佳\Desktop\1.30乡镇计划\调整\04 南站镇.xls</t>
  </si>
  <si>
    <t>C:\Users\胡佳\Desktop\1.30乡镇计划\调整\05 康驿镇.xls</t>
  </si>
  <si>
    <t>C:\Users\胡佳\Desktop\1.30乡镇计划\调整\06 南旺.xls</t>
  </si>
  <si>
    <t>C:\Users\胡佳\Desktop\1.30乡镇计划\调整\07 刘楼镇.xls</t>
  </si>
  <si>
    <t>C:\Users\胡佳\Desktop\1.30乡镇计划\调整\08 次丘镇.xls</t>
  </si>
  <si>
    <t>C:\Users\胡佳\Desktop\1.30乡镇计划\调整\09 寅寺.xls</t>
  </si>
  <si>
    <t>C:\Users\胡佳\Desktop\1.30乡镇计划\调整\10 郭楼镇.xls</t>
  </si>
  <si>
    <t>C:\Users\胡佳\Desktop\1.30乡镇计划\调整\11 郭仓.xls</t>
  </si>
  <si>
    <t>C:\Users\胡佳\Desktop\1.30乡镇计划\调整\12 杨店镇.xls</t>
  </si>
  <si>
    <t>C:\Users\胡佳\Desktop\1.30乡镇计划\调整\13 军屯乡.xls</t>
  </si>
  <si>
    <t>C:\Users\胡佳\Desktop\1.30乡镇计划\调整\14 白石镇.xls</t>
  </si>
  <si>
    <t>C:\Users\胡佳\Desktop\1.30乡镇计划\调整\15 苑庄镇.xls</t>
  </si>
  <si>
    <t>C:\Users\胡佳\Desktop\1.30乡镇计划\调整\16 义桥镇.xls</t>
  </si>
  <si>
    <t>ERRORBOOKNAME=</t>
  </si>
  <si>
    <t>错误信息.XLS</t>
  </si>
  <si>
    <t>FORMULA=</t>
  </si>
  <si>
    <t>收入表</t>
  </si>
  <si>
    <t>结算表</t>
  </si>
  <si>
    <t>支出明细表</t>
  </si>
  <si>
    <r>
      <t>2023</t>
    </r>
    <r>
      <rPr>
        <sz val="20"/>
        <rFont val="方正小标宋简体"/>
        <charset val="134"/>
      </rPr>
      <t>年汶上县白石镇一般公共预算收入计划表</t>
    </r>
  </si>
  <si>
    <t>填报单位：白石镇人民政府</t>
  </si>
  <si>
    <r>
      <rPr>
        <sz val="12"/>
        <rFont val="宋体"/>
        <charset val="134"/>
      </rPr>
      <t>主要负责人：</t>
    </r>
  </si>
  <si>
    <r>
      <rPr>
        <sz val="12"/>
        <rFont val="宋体"/>
        <charset val="134"/>
      </rPr>
      <t>单位：万元</t>
    </r>
  </si>
  <si>
    <t>项目</t>
  </si>
  <si>
    <t>2022年
决算数</t>
  </si>
  <si>
    <t>2023年
计划数</t>
  </si>
  <si>
    <t>增收</t>
  </si>
  <si>
    <t>增长%</t>
  </si>
  <si>
    <t>备注</t>
  </si>
  <si>
    <t>一、一般公共预算收入</t>
  </si>
  <si>
    <t>其中：工商税收</t>
  </si>
  <si>
    <r>
      <rPr>
        <sz val="12"/>
        <rFont val="宋体"/>
        <charset val="134"/>
      </rPr>
      <t>增值税（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</si>
  <si>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企业所得税（</t>
    </r>
    <r>
      <rPr>
        <sz val="12"/>
        <rFont val="Times New Roman"/>
        <charset val="134"/>
      </rPr>
      <t>40%)</t>
    </r>
  </si>
  <si>
    <r>
      <rPr>
        <sz val="12"/>
        <rFont val="宋体"/>
        <charset val="134"/>
      </rPr>
      <t>个人所得税（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</si>
  <si>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资源税</t>
    </r>
  </si>
  <si>
    <t xml:space="preserve">  其中：水资源税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</si>
  <si>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</si>
  <si>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</si>
  <si>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</si>
  <si>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</si>
  <si>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</si>
  <si>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</si>
  <si>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</si>
  <si>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</si>
  <si>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r>
      <rPr>
        <b/>
        <sz val="12"/>
        <rFont val="宋体"/>
        <charset val="134"/>
      </rPr>
      <t>二、上级财政补助收入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</si>
  <si>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、税收返还</t>
    </r>
    <r>
      <rPr>
        <sz val="12"/>
        <rFont val="宋体"/>
        <charset val="134"/>
      </rPr>
      <t>收入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</si>
  <si>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、基本财力保障奖补收入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</si>
  <si>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、固定数额补助收入</t>
    </r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</si>
  <si>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、转移支付补助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</si>
  <si>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其他一般性转移支付收入</t>
    </r>
  </si>
  <si>
    <r>
      <rPr>
        <sz val="12"/>
        <rFont val="Times New Roman"/>
        <charset val="134"/>
      </rPr>
      <t>6</t>
    </r>
    <r>
      <rPr>
        <sz val="12"/>
        <rFont val="宋体"/>
        <charset val="134"/>
      </rPr>
      <t>、预计其他补助收入</t>
    </r>
  </si>
  <si>
    <t>三、上解支出</t>
  </si>
  <si>
    <t>1、体制上解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</si>
  <si>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、专项上解</t>
    </r>
  </si>
  <si>
    <r>
      <rPr>
        <b/>
        <sz val="12"/>
        <rFont val="宋体"/>
        <charset val="134"/>
      </rPr>
      <t>财力总计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</si>
</sst>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" fillId="0" borderId="0"/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2" borderId="0" xfId="51" applyFill="1" applyAlignment="1" applyProtection="1">
      <alignment vertical="center" wrapText="1"/>
      <protection locked="0"/>
    </xf>
    <xf numFmtId="0" fontId="1" fillId="3" borderId="0" xfId="51" applyFill="1" applyAlignment="1" applyProtection="1">
      <alignment vertical="center" wrapText="1"/>
      <protection locked="0"/>
    </xf>
    <xf numFmtId="0" fontId="1" fillId="3" borderId="0" xfId="51" applyFill="1" applyAlignment="1" applyProtection="1">
      <alignment horizontal="center" vertical="center" wrapText="1"/>
      <protection locked="0"/>
    </xf>
    <xf numFmtId="0" fontId="1" fillId="0" borderId="0" xfId="51" applyAlignment="1" applyProtection="1">
      <alignment vertical="center" wrapText="1"/>
      <protection locked="0"/>
    </xf>
    <xf numFmtId="0" fontId="2" fillId="3" borderId="0" xfId="51" applyFont="1" applyFill="1" applyAlignment="1" applyProtection="1">
      <alignment horizontal="center" vertical="center"/>
      <protection locked="0"/>
    </xf>
    <xf numFmtId="0" fontId="1" fillId="3" borderId="1" xfId="51" applyFill="1" applyBorder="1" applyAlignment="1" applyProtection="1">
      <alignment horizontal="left" vertical="center" wrapText="1"/>
      <protection locked="0"/>
    </xf>
    <xf numFmtId="0" fontId="3" fillId="3" borderId="1" xfId="51" applyFont="1" applyFill="1" applyBorder="1" applyAlignment="1" applyProtection="1">
      <alignment horizontal="center" vertical="center" wrapText="1"/>
      <protection locked="0"/>
    </xf>
    <xf numFmtId="0" fontId="3" fillId="3" borderId="0" xfId="51" applyFont="1" applyFill="1" applyAlignment="1" applyProtection="1">
      <alignment horizontal="center" vertical="center" wrapText="1"/>
      <protection locked="0"/>
    </xf>
    <xf numFmtId="0" fontId="4" fillId="3" borderId="2" xfId="51" applyFont="1" applyFill="1" applyBorder="1" applyAlignment="1" applyProtection="1">
      <alignment horizontal="center" vertical="center" wrapText="1"/>
      <protection locked="0"/>
    </xf>
    <xf numFmtId="0" fontId="4" fillId="3" borderId="3" xfId="51" applyFont="1" applyFill="1" applyBorder="1" applyAlignment="1" applyProtection="1">
      <alignment horizontal="center" vertical="center" wrapText="1"/>
      <protection locked="0"/>
    </xf>
    <xf numFmtId="0" fontId="5" fillId="4" borderId="2" xfId="51" applyFont="1" applyFill="1" applyBorder="1" applyAlignment="1" applyProtection="1">
      <alignment vertical="center" wrapText="1"/>
      <protection locked="0"/>
    </xf>
    <xf numFmtId="0" fontId="3" fillId="4" borderId="2" xfId="51" applyFont="1" applyFill="1" applyBorder="1" applyAlignment="1">
      <alignment horizontal="center" vertical="center" wrapText="1"/>
    </xf>
    <xf numFmtId="176" fontId="3" fillId="4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 applyProtection="1">
      <alignment horizontal="left" vertical="center" wrapText="1" indent="1"/>
      <protection locked="0"/>
    </xf>
    <xf numFmtId="0" fontId="3" fillId="2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 wrapText="1"/>
      <protection locked="0"/>
    </xf>
    <xf numFmtId="0" fontId="3" fillId="2" borderId="2" xfId="51" applyFont="1" applyFill="1" applyBorder="1" applyAlignment="1" applyProtection="1">
      <alignment horizontal="left" vertical="center" wrapText="1" indent="2"/>
      <protection locked="0"/>
    </xf>
    <xf numFmtId="1" fontId="3" fillId="2" borderId="2" xfId="51" applyNumberFormat="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wrapText="1"/>
    </xf>
    <xf numFmtId="0" fontId="1" fillId="2" borderId="2" xfId="51" applyFill="1" applyBorder="1" applyAlignment="1" applyProtection="1">
      <alignment vertical="center" wrapText="1"/>
      <protection locked="0"/>
    </xf>
    <xf numFmtId="0" fontId="6" fillId="4" borderId="2" xfId="51" applyFont="1" applyFill="1" applyBorder="1" applyAlignment="1" applyProtection="1">
      <alignment vertical="center" wrapText="1"/>
      <protection locked="0"/>
    </xf>
    <xf numFmtId="3" fontId="3" fillId="4" borderId="2" xfId="5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51" applyFont="1" applyFill="1" applyBorder="1" applyAlignment="1" applyProtection="1">
      <alignment horizontal="left" vertical="center" wrapText="1" indent="1"/>
      <protection locked="0"/>
    </xf>
    <xf numFmtId="3" fontId="3" fillId="3" borderId="2" xfId="51" applyNumberFormat="1" applyFont="1" applyFill="1" applyBorder="1" applyAlignment="1">
      <alignment horizontal="center" vertical="center" wrapText="1"/>
    </xf>
    <xf numFmtId="1" fontId="3" fillId="3" borderId="2" xfId="51" applyNumberFormat="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horizontal="center" vertical="center" wrapText="1"/>
    </xf>
    <xf numFmtId="0" fontId="1" fillId="0" borderId="2" xfId="51" applyBorder="1" applyAlignment="1" applyProtection="1">
      <alignment vertical="center" wrapText="1"/>
      <protection locked="0"/>
    </xf>
    <xf numFmtId="0" fontId="5" fillId="4" borderId="2" xfId="51" applyFont="1" applyFill="1" applyBorder="1" applyAlignment="1" applyProtection="1">
      <alignment horizontal="center" vertical="center" wrapText="1"/>
      <protection locked="0"/>
    </xf>
    <xf numFmtId="0" fontId="1" fillId="3" borderId="2" xfId="51" applyFill="1" applyBorder="1" applyAlignment="1" applyProtection="1">
      <alignment horizontal="left" vertical="center" wrapText="1" indent="1"/>
      <protection locked="0"/>
    </xf>
    <xf numFmtId="0" fontId="6" fillId="4" borderId="2" xfId="51" applyFont="1" applyFill="1" applyBorder="1" applyAlignment="1" applyProtection="1">
      <alignment horizontal="center" vertical="center" wrapText="1"/>
      <protection locked="0"/>
    </xf>
    <xf numFmtId="3" fontId="3" fillId="4" borderId="2" xfId="5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05年预算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2005乡镇计划" xfId="51"/>
    <cellStyle name="常规_2006年乡镇收支计划(空表)" xfId="52"/>
  </cellStyles>
  <dxfs count="1">
    <dxf>
      <font>
        <color indexed="9"/>
      </font>
    </dxf>
  </dxfs>
  <tableStyles count="0" defaultTableStyle="TableStyleMedium2" defaultPivotStyle="PivotStyleLight16"/>
  <colors>
    <mruColors>
      <color rgb="00D9D9D9"/>
      <color rgb="00F2F2F2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2" sqref="A22"/>
    </sheetView>
  </sheetViews>
  <sheetFormatPr defaultColWidth="9" defaultRowHeight="14.4" outlineLevelCol="4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2</v>
      </c>
    </row>
    <row r="2" spans="1:2">
      <c r="A2" t="s">
        <v>4</v>
      </c>
      <c r="B2" t="s">
        <v>5</v>
      </c>
    </row>
    <row r="3" spans="1:2">
      <c r="A3" t="s">
        <v>6</v>
      </c>
      <c r="B3" t="s">
        <v>7</v>
      </c>
    </row>
    <row r="4" spans="1:2">
      <c r="A4" t="s">
        <v>6</v>
      </c>
      <c r="B4" t="s">
        <v>8</v>
      </c>
    </row>
    <row r="5" spans="1:2">
      <c r="A5" t="s">
        <v>6</v>
      </c>
      <c r="B5" t="s">
        <v>9</v>
      </c>
    </row>
    <row r="6" spans="1:2">
      <c r="A6" t="s">
        <v>6</v>
      </c>
      <c r="B6" t="s">
        <v>10</v>
      </c>
    </row>
    <row r="7" spans="1:2">
      <c r="A7" t="s">
        <v>6</v>
      </c>
      <c r="B7" t="s">
        <v>11</v>
      </c>
    </row>
    <row r="8" spans="1:2">
      <c r="A8" t="s">
        <v>6</v>
      </c>
      <c r="B8" t="s">
        <v>12</v>
      </c>
    </row>
    <row r="9" spans="1:2">
      <c r="A9" t="s">
        <v>6</v>
      </c>
      <c r="B9" t="s">
        <v>13</v>
      </c>
    </row>
    <row r="10" spans="1:2">
      <c r="A10" t="s">
        <v>6</v>
      </c>
      <c r="B10" t="s">
        <v>14</v>
      </c>
    </row>
    <row r="11" spans="1:2">
      <c r="A11" t="s">
        <v>6</v>
      </c>
      <c r="B11" t="s">
        <v>15</v>
      </c>
    </row>
    <row r="12" spans="1:2">
      <c r="A12" t="s">
        <v>6</v>
      </c>
      <c r="B12" t="s">
        <v>16</v>
      </c>
    </row>
    <row r="13" spans="1:2">
      <c r="A13" t="s">
        <v>6</v>
      </c>
      <c r="B13" t="s">
        <v>17</v>
      </c>
    </row>
    <row r="14" spans="1:2">
      <c r="A14" t="s">
        <v>6</v>
      </c>
      <c r="B14" t="s">
        <v>18</v>
      </c>
    </row>
    <row r="15" spans="1:2">
      <c r="A15" t="s">
        <v>6</v>
      </c>
      <c r="B15" t="s">
        <v>19</v>
      </c>
    </row>
    <row r="16" spans="1:2">
      <c r="A16" t="s">
        <v>6</v>
      </c>
      <c r="B16" t="s">
        <v>20</v>
      </c>
    </row>
    <row r="17" spans="1:2">
      <c r="A17" t="s">
        <v>6</v>
      </c>
      <c r="B17" t="s">
        <v>21</v>
      </c>
    </row>
    <row r="18" spans="1:2">
      <c r="A18" t="s">
        <v>22</v>
      </c>
      <c r="B18" t="s">
        <v>23</v>
      </c>
    </row>
    <row r="19" spans="1:2">
      <c r="A19" t="s">
        <v>24</v>
      </c>
      <c r="B19" t="s">
        <v>25</v>
      </c>
    </row>
    <row r="20" spans="1:2">
      <c r="A20" t="s">
        <v>24</v>
      </c>
      <c r="B20" t="s">
        <v>26</v>
      </c>
    </row>
    <row r="21" spans="1:2">
      <c r="A21" t="s">
        <v>24</v>
      </c>
      <c r="B21" t="s">
        <v>27</v>
      </c>
    </row>
    <row r="22" spans="1:2">
      <c r="A22" t="s">
        <v>24</v>
      </c>
      <c r="B22" t="s">
        <v>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tabSelected="1" workbookViewId="0">
      <selection activeCell="B8" sqref="B8"/>
    </sheetView>
  </sheetViews>
  <sheetFormatPr defaultColWidth="9.81481481481481" defaultRowHeight="15.6" outlineLevelCol="5"/>
  <cols>
    <col min="1" max="1" width="32.4537037037037" style="2" customWidth="1"/>
    <col min="2" max="2" width="14.0925925925926" style="3" customWidth="1"/>
    <col min="3" max="3" width="13.3703703703704" style="3" customWidth="1"/>
    <col min="4" max="4" width="9.09259259259259" style="3" customWidth="1"/>
    <col min="5" max="5" width="11.8148148148148" style="3" customWidth="1"/>
    <col min="6" max="16384" width="9.81481481481481" style="4"/>
  </cols>
  <sheetData>
    <row r="1" ht="50" customHeight="1" spans="1:6">
      <c r="A1" s="5" t="s">
        <v>28</v>
      </c>
      <c r="B1" s="5"/>
      <c r="C1" s="5"/>
      <c r="D1" s="5"/>
      <c r="E1" s="5"/>
      <c r="F1" s="5"/>
    </row>
    <row r="2" ht="13" customHeight="1" spans="1:5">
      <c r="A2" s="5"/>
      <c r="B2" s="5"/>
      <c r="C2" s="5"/>
      <c r="D2" s="5"/>
      <c r="E2" s="5"/>
    </row>
    <row r="3" ht="24.5" customHeight="1" spans="1:6">
      <c r="A3" s="6" t="s">
        <v>29</v>
      </c>
      <c r="B3" s="7" t="s">
        <v>30</v>
      </c>
      <c r="C3" s="7"/>
      <c r="D3" s="7"/>
      <c r="E3" s="8" t="s">
        <v>31</v>
      </c>
      <c r="F3" s="8"/>
    </row>
    <row r="4" ht="42.5" customHeight="1" spans="1:6">
      <c r="A4" s="9" t="s">
        <v>32</v>
      </c>
      <c r="B4" s="9" t="s">
        <v>33</v>
      </c>
      <c r="C4" s="9" t="s">
        <v>34</v>
      </c>
      <c r="D4" s="10" t="s">
        <v>35</v>
      </c>
      <c r="E4" s="9" t="s">
        <v>36</v>
      </c>
      <c r="F4" s="9" t="s">
        <v>37</v>
      </c>
    </row>
    <row r="5" ht="24" customHeight="1" spans="1:6">
      <c r="A5" s="11" t="s">
        <v>38</v>
      </c>
      <c r="B5" s="12">
        <f>SUM(B7:B10,B12:B19)</f>
        <v>5157</v>
      </c>
      <c r="C5" s="12">
        <f>SUM(C7:C10,C12:C19)</f>
        <v>6000</v>
      </c>
      <c r="D5" s="12">
        <f>SUM(D7:D10,D12:D19)</f>
        <v>1915</v>
      </c>
      <c r="E5" s="12">
        <f>SUM(E7:E10,E12:E19)</f>
        <v>302.44</v>
      </c>
      <c r="F5" s="13"/>
    </row>
    <row r="6" s="1" customFormat="1" ht="24" customHeight="1" spans="1:6">
      <c r="A6" s="14" t="s">
        <v>39</v>
      </c>
      <c r="B6" s="15">
        <f>SUM(B7:B10,B12:B17)</f>
        <v>4085</v>
      </c>
      <c r="C6" s="15">
        <f>SUM(C7:C10,C12:C17)</f>
        <v>6000</v>
      </c>
      <c r="D6" s="16">
        <f t="shared" ref="D6:D17" si="0">C6-B6</f>
        <v>1915</v>
      </c>
      <c r="E6" s="16">
        <f t="shared" ref="E6:E17" si="1">IF(B6=0,,ROUND(D6/B6*100,2))</f>
        <v>46.88</v>
      </c>
      <c r="F6" s="16"/>
    </row>
    <row r="7" s="1" customFormat="1" ht="24" customHeight="1" spans="1:6">
      <c r="A7" s="17" t="s">
        <v>40</v>
      </c>
      <c r="B7" s="16">
        <v>2010</v>
      </c>
      <c r="C7" s="16">
        <f>2886+1400-1000</f>
        <v>3286</v>
      </c>
      <c r="D7" s="18">
        <f t="shared" si="0"/>
        <v>1276</v>
      </c>
      <c r="E7" s="19">
        <f t="shared" si="1"/>
        <v>63.48</v>
      </c>
      <c r="F7" s="20"/>
    </row>
    <row r="8" s="1" customFormat="1" ht="24" customHeight="1" spans="1:6">
      <c r="A8" s="17" t="s">
        <v>41</v>
      </c>
      <c r="B8" s="16">
        <v>137</v>
      </c>
      <c r="C8" s="16">
        <v>350</v>
      </c>
      <c r="D8" s="18">
        <f t="shared" si="0"/>
        <v>213</v>
      </c>
      <c r="E8" s="19">
        <f t="shared" si="1"/>
        <v>155.47</v>
      </c>
      <c r="F8" s="20"/>
    </row>
    <row r="9" s="1" customFormat="1" ht="24" customHeight="1" spans="1:6">
      <c r="A9" s="17" t="s">
        <v>42</v>
      </c>
      <c r="B9" s="16">
        <v>2</v>
      </c>
      <c r="C9" s="16">
        <v>2</v>
      </c>
      <c r="D9" s="18">
        <f t="shared" si="0"/>
        <v>0</v>
      </c>
      <c r="E9" s="19">
        <f t="shared" si="1"/>
        <v>0</v>
      </c>
      <c r="F9" s="20"/>
    </row>
    <row r="10" s="1" customFormat="1" ht="24" customHeight="1" spans="1:6">
      <c r="A10" s="17" t="s">
        <v>43</v>
      </c>
      <c r="B10" s="16">
        <v>584</v>
      </c>
      <c r="C10" s="16">
        <f>4000-3000</f>
        <v>1000</v>
      </c>
      <c r="D10" s="18">
        <f t="shared" si="0"/>
        <v>416</v>
      </c>
      <c r="E10" s="19">
        <f t="shared" si="1"/>
        <v>71.23</v>
      </c>
      <c r="F10" s="20"/>
    </row>
    <row r="11" s="1" customFormat="1" ht="24" customHeight="1" spans="1:6">
      <c r="A11" s="17" t="s">
        <v>44</v>
      </c>
      <c r="B11" s="16"/>
      <c r="C11" s="16"/>
      <c r="D11" s="18">
        <f t="shared" si="0"/>
        <v>0</v>
      </c>
      <c r="E11" s="19">
        <f t="shared" si="1"/>
        <v>0</v>
      </c>
      <c r="F11" s="20"/>
    </row>
    <row r="12" s="1" customFormat="1" ht="24" customHeight="1" spans="1:6">
      <c r="A12" s="17" t="s">
        <v>45</v>
      </c>
      <c r="B12" s="16">
        <v>158</v>
      </c>
      <c r="C12" s="16">
        <v>160</v>
      </c>
      <c r="D12" s="18">
        <f t="shared" si="0"/>
        <v>2</v>
      </c>
      <c r="E12" s="19">
        <f t="shared" si="1"/>
        <v>1.27</v>
      </c>
      <c r="F12" s="20"/>
    </row>
    <row r="13" s="1" customFormat="1" ht="24" customHeight="1" spans="1:6">
      <c r="A13" s="17" t="s">
        <v>46</v>
      </c>
      <c r="B13" s="16">
        <v>83</v>
      </c>
      <c r="C13" s="16">
        <v>90</v>
      </c>
      <c r="D13" s="18">
        <f t="shared" si="0"/>
        <v>7</v>
      </c>
      <c r="E13" s="19">
        <f t="shared" si="1"/>
        <v>8.43</v>
      </c>
      <c r="F13" s="20"/>
    </row>
    <row r="14" s="1" customFormat="1" ht="24" customHeight="1" spans="1:6">
      <c r="A14" s="17" t="s">
        <v>47</v>
      </c>
      <c r="B14" s="16">
        <v>39</v>
      </c>
      <c r="C14" s="16">
        <v>40</v>
      </c>
      <c r="D14" s="18">
        <f t="shared" si="0"/>
        <v>1</v>
      </c>
      <c r="E14" s="19">
        <f t="shared" si="1"/>
        <v>2.56</v>
      </c>
      <c r="F14" s="20"/>
    </row>
    <row r="15" s="1" customFormat="1" ht="24" customHeight="1" spans="1:6">
      <c r="A15" s="17" t="s">
        <v>48</v>
      </c>
      <c r="B15" s="16">
        <v>1072</v>
      </c>
      <c r="C15" s="16">
        <v>1072</v>
      </c>
      <c r="D15" s="18">
        <f t="shared" si="0"/>
        <v>0</v>
      </c>
      <c r="E15" s="19">
        <f t="shared" si="1"/>
        <v>0</v>
      </c>
      <c r="F15" s="20"/>
    </row>
    <row r="16" s="1" customFormat="1" ht="24" customHeight="1" spans="1:6">
      <c r="A16" s="17" t="s">
        <v>49</v>
      </c>
      <c r="B16" s="16"/>
      <c r="C16" s="16"/>
      <c r="D16" s="18">
        <f t="shared" si="0"/>
        <v>0</v>
      </c>
      <c r="E16" s="19">
        <f t="shared" si="1"/>
        <v>0</v>
      </c>
      <c r="F16" s="20"/>
    </row>
    <row r="17" s="1" customFormat="1" ht="24" customHeight="1" spans="1:6">
      <c r="A17" s="17" t="s">
        <v>50</v>
      </c>
      <c r="B17" s="16"/>
      <c r="C17" s="16"/>
      <c r="D17" s="18">
        <f t="shared" si="0"/>
        <v>0</v>
      </c>
      <c r="E17" s="19">
        <f t="shared" si="1"/>
        <v>0</v>
      </c>
      <c r="F17" s="20"/>
    </row>
    <row r="18" s="1" customFormat="1" ht="24" customHeight="1" spans="1:6">
      <c r="A18" s="17" t="s">
        <v>51</v>
      </c>
      <c r="B18" s="16">
        <v>1072</v>
      </c>
      <c r="C18" s="16"/>
      <c r="D18" s="18"/>
      <c r="E18" s="19"/>
      <c r="F18" s="20"/>
    </row>
    <row r="19" s="1" customFormat="1" ht="24" customHeight="1" spans="1:6">
      <c r="A19" s="17" t="s">
        <v>52</v>
      </c>
      <c r="B19" s="16"/>
      <c r="C19" s="16"/>
      <c r="D19" s="18"/>
      <c r="E19" s="19"/>
      <c r="F19" s="20"/>
    </row>
    <row r="20" ht="24" customHeight="1" spans="1:6">
      <c r="A20" s="21" t="s">
        <v>53</v>
      </c>
      <c r="B20" s="22">
        <f>SUM(B21:B26)</f>
        <v>841</v>
      </c>
      <c r="C20" s="22">
        <f>SUM(C21:C26)</f>
        <v>841</v>
      </c>
      <c r="D20" s="22">
        <f>SUM(D21:D26)</f>
        <v>0</v>
      </c>
      <c r="E20" s="22">
        <f>SUM(E21:E26)</f>
        <v>0</v>
      </c>
      <c r="F20" s="13"/>
    </row>
    <row r="21" ht="24" customHeight="1" spans="1:6">
      <c r="A21" s="23" t="s">
        <v>54</v>
      </c>
      <c r="B21" s="24">
        <v>-661</v>
      </c>
      <c r="C21" s="24">
        <v>-661</v>
      </c>
      <c r="D21" s="25"/>
      <c r="E21" s="26"/>
      <c r="F21" s="27"/>
    </row>
    <row r="22" ht="24" customHeight="1" spans="1:6">
      <c r="A22" s="23" t="s">
        <v>55</v>
      </c>
      <c r="B22" s="24">
        <v>386</v>
      </c>
      <c r="C22" s="24">
        <v>386</v>
      </c>
      <c r="D22" s="25"/>
      <c r="E22" s="26"/>
      <c r="F22" s="27"/>
    </row>
    <row r="23" ht="24" customHeight="1" spans="1:6">
      <c r="A23" s="23" t="s">
        <v>56</v>
      </c>
      <c r="B23" s="24">
        <v>434</v>
      </c>
      <c r="C23" s="24">
        <v>434</v>
      </c>
      <c r="D23" s="25"/>
      <c r="E23" s="26"/>
      <c r="F23" s="27"/>
    </row>
    <row r="24" ht="24" customHeight="1" spans="1:6">
      <c r="A24" s="23" t="s">
        <v>57</v>
      </c>
      <c r="B24" s="24"/>
      <c r="C24" s="24"/>
      <c r="D24" s="25"/>
      <c r="E24" s="26"/>
      <c r="F24" s="27"/>
    </row>
    <row r="25" ht="24" customHeight="1" spans="1:6">
      <c r="A25" s="23" t="s">
        <v>58</v>
      </c>
      <c r="B25" s="24">
        <v>682</v>
      </c>
      <c r="C25" s="24">
        <v>682</v>
      </c>
      <c r="D25" s="25"/>
      <c r="E25" s="26"/>
      <c r="F25" s="27"/>
    </row>
    <row r="26" ht="24" customHeight="1" spans="1:6">
      <c r="A26" s="23" t="s">
        <v>59</v>
      </c>
      <c r="B26" s="24"/>
      <c r="C26" s="24"/>
      <c r="D26" s="25"/>
      <c r="E26" s="26"/>
      <c r="F26" s="27"/>
    </row>
    <row r="27" ht="24" customHeight="1" spans="1:6">
      <c r="A27" s="11" t="s">
        <v>60</v>
      </c>
      <c r="B27" s="28">
        <f>SUM(B28:B29)</f>
        <v>3592</v>
      </c>
      <c r="C27" s="28">
        <f>SUM(C28:C29)</f>
        <v>4095</v>
      </c>
      <c r="D27" s="28"/>
      <c r="E27" s="28"/>
      <c r="F27" s="11"/>
    </row>
    <row r="28" ht="24" customHeight="1" spans="1:6">
      <c r="A28" s="29" t="s">
        <v>61</v>
      </c>
      <c r="B28" s="24">
        <v>2298</v>
      </c>
      <c r="C28" s="24">
        <v>2711</v>
      </c>
      <c r="D28" s="25"/>
      <c r="E28" s="26"/>
      <c r="F28" s="27"/>
    </row>
    <row r="29" ht="24" customHeight="1" spans="1:6">
      <c r="A29" s="23" t="s">
        <v>62</v>
      </c>
      <c r="B29" s="24">
        <v>1294</v>
      </c>
      <c r="C29" s="24">
        <v>1384</v>
      </c>
      <c r="D29" s="25"/>
      <c r="E29" s="26"/>
      <c r="F29" s="27"/>
    </row>
    <row r="30" ht="24" customHeight="1" spans="1:6">
      <c r="A30" s="30" t="s">
        <v>63</v>
      </c>
      <c r="B30" s="31">
        <f>SUM(B5,B20)-B27</f>
        <v>2406</v>
      </c>
      <c r="C30" s="31">
        <f>SUM(C5,C20)-C27</f>
        <v>2746</v>
      </c>
      <c r="D30" s="31"/>
      <c r="E30" s="31"/>
      <c r="F30" s="13"/>
    </row>
  </sheetData>
  <mergeCells count="3">
    <mergeCell ref="A1:F1"/>
    <mergeCell ref="C3:D3"/>
    <mergeCell ref="E3:F3"/>
  </mergeCells>
  <conditionalFormatting sqref="F20">
    <cfRule type="expression" dxfId="0" priority="2" stopIfTrue="1">
      <formula>"iserror(e5:e31,e33)"</formula>
    </cfRule>
  </conditionalFormatting>
  <conditionalFormatting sqref="F30">
    <cfRule type="expression" dxfId="0" priority="1" stopIfTrue="1">
      <formula>"iserror(e5:e31,e33)"</formula>
    </cfRule>
  </conditionalFormatting>
  <conditionalFormatting sqref="F5 E7:E19 E21:E26 E28:E29">
    <cfRule type="expression" dxfId="0" priority="3" stopIfTrue="1">
      <formula>"iserror(e5:e31,e33)"</formula>
    </cfRule>
  </conditionalFormatting>
  <dataValidations count="1">
    <dataValidation type="whole" operator="between" allowBlank="1" showInputMessage="1" showErrorMessage="1" sqref="C5:E5 C20:E20 B27:C27 D27 C30:E30 B5:B26 B28:B30 C6:D19 C21:D26 C28:D29">
      <formula1>-10000000</formula1>
      <formula2>9999999999</formula2>
    </dataValidation>
  </dataValidations>
  <printOptions horizontalCentered="1" verticalCentered="1"/>
  <pageMargins left="0.393055555555556" right="0.4" top="0.54" bottom="0.196527777777778" header="0.196527777777778" footer="0.196527777777778"/>
  <pageSetup paperSize="9" scale="96" fitToHeight="0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Define</vt:lpstr>
      <vt:lpstr>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胡佳</dc:creator>
  <cp:lastModifiedBy>yxl</cp:lastModifiedBy>
  <dcterms:created xsi:type="dcterms:W3CDTF">2018-01-07T03:06:00Z</dcterms:created>
  <cp:lastPrinted>2022-01-04T03:08:00Z</cp:lastPrinted>
  <dcterms:modified xsi:type="dcterms:W3CDTF">2023-04-03T09:08:10Z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8B61BB4F3A3D44F58D49AE873D6A15EE_13</vt:lpwstr>
  </property>
  <property fmtid="{D5CDD505-2E9C-101B-9397-08002B2CF9AE}" pid="3" name="KSOProductBuildVer">
    <vt:lpwstr>2052-11.1.0.14036</vt:lpwstr>
  </property>
</Properties>
</file>